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38400" windowHeight="16875" activeTab="1"/>
  </bookViews>
  <sheets>
    <sheet name="Calcul Protéine" sheetId="1" r:id="rId1"/>
    <sheet name="Calcul Homa Quicky" sheetId="2" r:id="rId2"/>
  </sheets>
  <calcPr calcId="15251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5" i="2" l="1"/>
  <c r="C12" i="2"/>
  <c r="C21" i="1"/>
  <c r="C26" i="1"/>
  <c r="C20" i="1"/>
  <c r="C25" i="1"/>
</calcChain>
</file>

<file path=xl/sharedStrings.xml><?xml version="1.0" encoding="utf-8"?>
<sst xmlns="http://schemas.openxmlformats.org/spreadsheetml/2006/main" count="47" uniqueCount="39">
  <si>
    <t>Taille:</t>
  </si>
  <si>
    <t>Poids:</t>
  </si>
  <si>
    <t>cms</t>
  </si>
  <si>
    <t>Formule d'Hume:</t>
  </si>
  <si>
    <t>Homme:</t>
  </si>
  <si>
    <t>Femme:</t>
  </si>
  <si>
    <t>kgs</t>
  </si>
  <si>
    <t>Sédentaire</t>
  </si>
  <si>
    <t>Activité physique:</t>
  </si>
  <si>
    <t>Un peu d'activité</t>
  </si>
  <si>
    <t>Sportif &lt;2h /sem</t>
  </si>
  <si>
    <t>Sportif 2 à 5h/sem</t>
  </si>
  <si>
    <t>Sportif &gt;5h/sem</t>
  </si>
  <si>
    <t>Musculation/ HIIT</t>
  </si>
  <si>
    <t>cocher</t>
  </si>
  <si>
    <t>coefficient</t>
  </si>
  <si>
    <t>grammes</t>
  </si>
  <si>
    <t>Insuline</t>
  </si>
  <si>
    <t>Glucose</t>
  </si>
  <si>
    <t>QUICKI</t>
  </si>
  <si>
    <t>Résultat:</t>
  </si>
  <si>
    <t>Calcul du degrés d'insulo résistance et d'insulino sensibilité</t>
  </si>
  <si>
    <t>Calcul de la quantité de protéine journalière</t>
  </si>
  <si>
    <t>X</t>
  </si>
  <si>
    <t>HOMA-IR</t>
  </si>
  <si>
    <t>Quantitative Insulin Sensitivity Check Index</t>
  </si>
  <si>
    <t xml:space="preserve">INTERPRETATIONS </t>
  </si>
  <si>
    <t xml:space="preserve">HOMA IR </t>
  </si>
  <si>
    <t>degré de résistance à l'insuline</t>
  </si>
  <si>
    <t>degré de sensibilité à l'insuline</t>
  </si>
  <si>
    <t>&gt; 2,4</t>
  </si>
  <si>
    <t xml:space="preserve"> +++</t>
  </si>
  <si>
    <t>estimation masse maigre en Kg</t>
  </si>
  <si>
    <t>Homéostasis Model Assessment</t>
  </si>
  <si>
    <t xml:space="preserve">protéines à consommer par jour </t>
  </si>
  <si>
    <t>Calcul protéines:</t>
  </si>
  <si>
    <t>&gt; 0,34</t>
  </si>
  <si>
    <t>g/L</t>
  </si>
  <si>
    <t>pmol/L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</si>
</sst>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4"/>
      <color rgb="FF00ACC0"/>
      <name val="Calibri"/>
      <family val="2"/>
      <scheme val="minor"/>
    </font>
    <font>
      <b/>
      <sz val="11"/>
      <color rgb="FF00ACC0"/>
      <name val="Calibri"/>
      <family val="2"/>
      <scheme val="minor"/>
    </font>
    <font>
      <b/>
      <sz val="18"/>
      <color rgb="FF7AB949"/>
      <name val="Calibri"/>
      <family val="2"/>
      <scheme val="minor"/>
    </font>
    <font>
      <i/>
      <sz val="11"/>
      <color rgb="FF00ACC0"/>
      <name val="Calibri"/>
      <family val="2"/>
      <scheme val="minor"/>
    </font>
    <font>
      <b/>
      <sz val="12"/>
      <color rgb="FF00AC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BA34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0" xfId="0" applyFont="1"/>
    <xf numFmtId="0" fontId="0" fillId="0" borderId="3" xfId="0" applyBorder="1"/>
    <xf numFmtId="0" fontId="1" fillId="0" borderId="4" xfId="0" applyFont="1" applyBorder="1"/>
    <xf numFmtId="0" fontId="1" fillId="0" borderId="6" xfId="0" applyFont="1" applyBorder="1"/>
    <xf numFmtId="0" fontId="1" fillId="0" borderId="8" xfId="0" applyFont="1" applyBorder="1"/>
    <xf numFmtId="0" fontId="3" fillId="0" borderId="0" xfId="0" applyFont="1" applyAlignment="1">
      <alignment horizontal="center"/>
    </xf>
    <xf numFmtId="0" fontId="0" fillId="0" borderId="10" xfId="0" applyBorder="1"/>
    <xf numFmtId="0" fontId="0" fillId="0" borderId="11" xfId="0" applyBorder="1"/>
    <xf numFmtId="164" fontId="0" fillId="0" borderId="0" xfId="0" applyNumberFormat="1"/>
    <xf numFmtId="0" fontId="0" fillId="2" borderId="2" xfId="0" applyFill="1" applyBorder="1"/>
    <xf numFmtId="0" fontId="0" fillId="2" borderId="5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4" fillId="0" borderId="0" xfId="0" applyFont="1"/>
    <xf numFmtId="164" fontId="5" fillId="0" borderId="0" xfId="0" applyNumberFormat="1" applyFont="1"/>
    <xf numFmtId="2" fontId="5" fillId="0" borderId="0" xfId="0" applyNumberFormat="1" applyFont="1"/>
    <xf numFmtId="0" fontId="6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8" xfId="0" quotePrefix="1" applyBorder="1" applyAlignment="1">
      <alignment horizontal="center"/>
    </xf>
    <xf numFmtId="0" fontId="0" fillId="0" borderId="11" xfId="0" quotePrefix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11" xfId="0" applyBorder="1" applyAlignment="1">
      <alignment horizontal="center"/>
    </xf>
    <xf numFmtId="0" fontId="0" fillId="0" borderId="9" xfId="0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8" fillId="0" borderId="4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ACC0"/>
      <color rgb="FF7AB949"/>
      <color rgb="FFFFBA3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</xdr:colOff>
      <xdr:row>6</xdr:row>
      <xdr:rowOff>53340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90800" cy="14249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2590800</xdr:colOff>
      <xdr:row>6</xdr:row>
      <xdr:rowOff>53340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90800" cy="14249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showGridLines="0" workbookViewId="0">
      <selection activeCell="G21" sqref="G21"/>
    </sheetView>
  </sheetViews>
  <sheetFormatPr baseColWidth="10" defaultRowHeight="15" x14ac:dyDescent="0.25"/>
  <cols>
    <col min="1" max="1" width="38.140625" customWidth="1"/>
    <col min="2" max="2" width="22.140625" customWidth="1"/>
    <col min="6" max="6" width="22.140625" customWidth="1"/>
  </cols>
  <sheetData>
    <row r="1" spans="1:8" ht="15" customHeight="1" x14ac:dyDescent="0.25">
      <c r="B1" s="23" t="s">
        <v>22</v>
      </c>
      <c r="C1" s="23"/>
      <c r="D1" s="23"/>
      <c r="E1" s="23"/>
      <c r="F1" s="23"/>
      <c r="G1" s="23"/>
      <c r="H1" s="23"/>
    </row>
    <row r="2" spans="1:8" ht="15" customHeight="1" x14ac:dyDescent="0.25">
      <c r="A2" s="18"/>
      <c r="B2" s="23"/>
      <c r="C2" s="23"/>
      <c r="D2" s="23"/>
      <c r="E2" s="23"/>
      <c r="F2" s="23"/>
      <c r="G2" s="23"/>
      <c r="H2" s="23"/>
    </row>
    <row r="3" spans="1:8" ht="21" customHeight="1" x14ac:dyDescent="0.25">
      <c r="A3" s="18"/>
      <c r="B3" s="23"/>
      <c r="C3" s="23"/>
      <c r="D3" s="23"/>
      <c r="E3" s="23"/>
      <c r="F3" s="23"/>
      <c r="G3" s="23"/>
      <c r="H3" s="23"/>
    </row>
    <row r="4" spans="1:8" ht="21" customHeight="1" x14ac:dyDescent="0.25">
      <c r="A4" s="18"/>
      <c r="B4" s="23"/>
      <c r="C4" s="23"/>
      <c r="D4" s="23"/>
      <c r="E4" s="23"/>
      <c r="F4" s="23"/>
      <c r="G4" s="23"/>
      <c r="H4" s="23"/>
    </row>
    <row r="5" spans="1:8" ht="21" customHeight="1" x14ac:dyDescent="0.25">
      <c r="A5" s="18"/>
      <c r="B5" s="23"/>
      <c r="C5" s="23"/>
      <c r="D5" s="23"/>
      <c r="E5" s="23"/>
      <c r="F5" s="23"/>
      <c r="G5" s="23"/>
      <c r="H5" s="23"/>
    </row>
    <row r="6" spans="1:8" ht="15" customHeight="1" x14ac:dyDescent="0.25">
      <c r="A6" s="18"/>
      <c r="B6" s="23"/>
      <c r="C6" s="23"/>
      <c r="D6" s="23"/>
      <c r="E6" s="23"/>
      <c r="F6" s="23"/>
      <c r="G6" s="23"/>
      <c r="H6" s="23"/>
    </row>
    <row r="7" spans="1:8" ht="15.75" thickBot="1" x14ac:dyDescent="0.3"/>
    <row r="8" spans="1:8" ht="15.75" thickBot="1" x14ac:dyDescent="0.3">
      <c r="B8" s="1" t="s">
        <v>1</v>
      </c>
      <c r="C8" s="11">
        <v>59</v>
      </c>
      <c r="D8" s="2" t="s">
        <v>6</v>
      </c>
      <c r="F8" s="1" t="s">
        <v>0</v>
      </c>
      <c r="G8" s="11">
        <v>164</v>
      </c>
      <c r="H8" s="2" t="s">
        <v>2</v>
      </c>
    </row>
    <row r="10" spans="1:8" ht="19.5" thickBot="1" x14ac:dyDescent="0.35">
      <c r="A10" s="15" t="s">
        <v>8</v>
      </c>
      <c r="C10" s="7" t="s">
        <v>15</v>
      </c>
      <c r="D10" s="7" t="s">
        <v>14</v>
      </c>
    </row>
    <row r="11" spans="1:8" x14ac:dyDescent="0.25">
      <c r="B11" s="4" t="s">
        <v>7</v>
      </c>
      <c r="C11" s="8">
        <v>1.1000000000000001</v>
      </c>
      <c r="D11" s="12"/>
    </row>
    <row r="12" spans="1:8" x14ac:dyDescent="0.25">
      <c r="B12" s="5" t="s">
        <v>9</v>
      </c>
      <c r="C12" s="3">
        <v>1.3</v>
      </c>
      <c r="D12" s="13" t="s">
        <v>23</v>
      </c>
    </row>
    <row r="13" spans="1:8" x14ac:dyDescent="0.25">
      <c r="B13" s="5" t="s">
        <v>10</v>
      </c>
      <c r="C13" s="3">
        <v>1.5</v>
      </c>
      <c r="D13" s="13"/>
    </row>
    <row r="14" spans="1:8" x14ac:dyDescent="0.25">
      <c r="B14" s="5" t="s">
        <v>11</v>
      </c>
      <c r="C14" s="3">
        <v>1.8</v>
      </c>
      <c r="D14" s="13"/>
    </row>
    <row r="15" spans="1:8" x14ac:dyDescent="0.25">
      <c r="B15" s="5" t="s">
        <v>12</v>
      </c>
      <c r="C15" s="3">
        <v>2</v>
      </c>
      <c r="D15" s="13"/>
    </row>
    <row r="16" spans="1:8" ht="15.75" thickBot="1" x14ac:dyDescent="0.3">
      <c r="B16" s="6" t="s">
        <v>13</v>
      </c>
      <c r="C16" s="9">
        <v>2.5</v>
      </c>
      <c r="D16" s="14"/>
    </row>
    <row r="18" spans="1:4" ht="18.75" x14ac:dyDescent="0.3">
      <c r="A18" s="15" t="s">
        <v>3</v>
      </c>
    </row>
    <row r="19" spans="1:4" x14ac:dyDescent="0.25">
      <c r="A19" s="19"/>
      <c r="B19" s="24" t="s">
        <v>32</v>
      </c>
      <c r="C19" s="24"/>
      <c r="D19" s="24"/>
    </row>
    <row r="20" spans="1:4" x14ac:dyDescent="0.25">
      <c r="B20" t="s">
        <v>4</v>
      </c>
      <c r="C20" s="10">
        <f>IF(AND(C8&lt;&gt;"",G8&lt;&gt;""),(0.3281*$C$8)+(0.33929*$G$8)-29.5336,"")</f>
        <v>45.467859999999995</v>
      </c>
      <c r="D20" s="2" t="s">
        <v>6</v>
      </c>
    </row>
    <row r="21" spans="1:4" x14ac:dyDescent="0.25">
      <c r="B21" t="s">
        <v>5</v>
      </c>
      <c r="C21" s="10">
        <f>IF(AND(C8&lt;&gt;"",G8&lt;&gt;""),(0.2959*$C$8)+(0.41813*$G$8)-43.2933,"")</f>
        <v>42.738119999999995</v>
      </c>
      <c r="D21" s="2" t="s">
        <v>6</v>
      </c>
    </row>
    <row r="22" spans="1:4" x14ac:dyDescent="0.25">
      <c r="C22" s="10"/>
      <c r="D22" s="2"/>
    </row>
    <row r="23" spans="1:4" ht="18.75" x14ac:dyDescent="0.3">
      <c r="A23" s="15" t="s">
        <v>35</v>
      </c>
      <c r="C23" s="10"/>
      <c r="D23" s="2"/>
    </row>
    <row r="24" spans="1:4" x14ac:dyDescent="0.25">
      <c r="A24" s="19"/>
      <c r="B24" s="24" t="s">
        <v>34</v>
      </c>
      <c r="C24" s="24"/>
      <c r="D24" s="24"/>
    </row>
    <row r="25" spans="1:4" x14ac:dyDescent="0.25">
      <c r="B25" t="s">
        <v>4</v>
      </c>
      <c r="C25" s="16">
        <f>IF($D$11="x",C20*$C$11,IF($D$12="x",C20*$C$12,IF($D$13="x",C20*$C$13,IF($D$14="x",C20*$C$14,IF($D$15="x",C20*$C$15,IF($D$16="x",C20*$C$16,""))))))</f>
        <v>59.108217999999994</v>
      </c>
      <c r="D25" s="2" t="s">
        <v>16</v>
      </c>
    </row>
    <row r="26" spans="1:4" x14ac:dyDescent="0.25">
      <c r="B26" t="s">
        <v>5</v>
      </c>
      <c r="C26" s="16">
        <f>IF($D$11="x",C21*$C$11,IF($D$12="x",C21*$C$12,IF($D$13="x",C21*$C$13,IF($D$14="x",C21*$C$14,IF($D$15="x",C21*$C$15,IF($D$16="x",C21*$C$16,""))))))</f>
        <v>55.559555999999994</v>
      </c>
      <c r="D26" s="2" t="s">
        <v>16</v>
      </c>
    </row>
    <row r="27" spans="1:4" x14ac:dyDescent="0.25">
      <c r="D27" s="2"/>
    </row>
  </sheetData>
  <mergeCells count="3">
    <mergeCell ref="B1:H6"/>
    <mergeCell ref="B24:D24"/>
    <mergeCell ref="B19:D19"/>
  </mergeCells>
  <pageMargins left="0.7" right="0.7" top="0.75" bottom="0.75" header="0.3" footer="0.3"/>
  <pageSetup paperSize="9" orientation="portrait" horizontalDpi="4294967293" verticalDpi="0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showGridLines="0" tabSelected="1" workbookViewId="0">
      <selection activeCell="A21" sqref="A21"/>
    </sheetView>
  </sheetViews>
  <sheetFormatPr baseColWidth="10" defaultRowHeight="15" x14ac:dyDescent="0.25"/>
  <cols>
    <col min="1" max="1" width="40.140625" bestFit="1" customWidth="1"/>
  </cols>
  <sheetData>
    <row r="1" spans="1:11" ht="15" customHeight="1" x14ac:dyDescent="0.25">
      <c r="B1" s="27" t="s">
        <v>21</v>
      </c>
      <c r="C1" s="27"/>
      <c r="D1" s="27"/>
      <c r="E1" s="27"/>
      <c r="F1" s="27"/>
      <c r="G1" s="27"/>
      <c r="H1" s="27"/>
      <c r="I1" s="27"/>
    </row>
    <row r="2" spans="1:11" ht="15" customHeight="1" x14ac:dyDescent="0.25">
      <c r="A2" s="18"/>
      <c r="B2" s="27"/>
      <c r="C2" s="27"/>
      <c r="D2" s="27"/>
      <c r="E2" s="27"/>
      <c r="F2" s="27"/>
      <c r="G2" s="27"/>
      <c r="H2" s="27"/>
      <c r="I2" s="27"/>
    </row>
    <row r="3" spans="1:11" ht="21" customHeight="1" x14ac:dyDescent="0.25">
      <c r="A3" s="18"/>
      <c r="B3" s="27"/>
      <c r="C3" s="27"/>
      <c r="D3" s="27"/>
      <c r="E3" s="27"/>
      <c r="F3" s="27"/>
      <c r="G3" s="27"/>
      <c r="H3" s="27"/>
      <c r="I3" s="27"/>
    </row>
    <row r="4" spans="1:11" ht="21" customHeight="1" x14ac:dyDescent="0.25">
      <c r="A4" s="18"/>
      <c r="B4" s="27"/>
      <c r="C4" s="27"/>
      <c r="D4" s="27"/>
      <c r="E4" s="27"/>
      <c r="F4" s="27"/>
      <c r="G4" s="27"/>
      <c r="H4" s="27"/>
      <c r="I4" s="27"/>
    </row>
    <row r="5" spans="1:11" ht="21" customHeight="1" x14ac:dyDescent="0.25">
      <c r="A5" s="18"/>
      <c r="B5" s="27"/>
      <c r="C5" s="27"/>
      <c r="D5" s="27"/>
      <c r="E5" s="27"/>
      <c r="F5" s="27"/>
      <c r="G5" s="27"/>
      <c r="H5" s="27"/>
      <c r="I5" s="27"/>
    </row>
    <row r="6" spans="1:11" ht="15" customHeight="1" x14ac:dyDescent="0.25">
      <c r="A6" s="18"/>
      <c r="B6" s="27"/>
      <c r="C6" s="27"/>
      <c r="D6" s="27"/>
      <c r="E6" s="27"/>
      <c r="F6" s="27"/>
      <c r="G6" s="27"/>
      <c r="H6" s="27"/>
      <c r="I6" s="27"/>
    </row>
    <row r="7" spans="1:11" ht="15.75" customHeight="1" thickBot="1" x14ac:dyDescent="0.3"/>
    <row r="8" spans="1:11" ht="15.75" thickBot="1" x14ac:dyDescent="0.3">
      <c r="C8" s="1" t="s">
        <v>17</v>
      </c>
      <c r="D8" s="11">
        <v>31</v>
      </c>
      <c r="E8" s="2" t="s">
        <v>38</v>
      </c>
      <c r="G8" s="1" t="s">
        <v>18</v>
      </c>
      <c r="H8" s="11">
        <v>0.79</v>
      </c>
      <c r="I8" s="2" t="s">
        <v>37</v>
      </c>
    </row>
    <row r="10" spans="1:11" ht="15.75" thickBot="1" x14ac:dyDescent="0.3"/>
    <row r="11" spans="1:11" ht="18.75" x14ac:dyDescent="0.3">
      <c r="A11" s="15" t="s">
        <v>24</v>
      </c>
      <c r="F11" s="28" t="s">
        <v>26</v>
      </c>
      <c r="G11" s="29"/>
      <c r="H11" s="29"/>
      <c r="I11" s="29"/>
      <c r="J11" s="29"/>
      <c r="K11" s="30"/>
    </row>
    <row r="12" spans="1:11" x14ac:dyDescent="0.25">
      <c r="A12" s="20" t="s">
        <v>33</v>
      </c>
      <c r="B12" t="s">
        <v>20</v>
      </c>
      <c r="C12" s="16">
        <f>(($D$8/7.17)*($H$8*5.5))/22.5</f>
        <v>0.83492949015961593</v>
      </c>
      <c r="F12" s="33" t="s">
        <v>27</v>
      </c>
      <c r="G12" s="34"/>
      <c r="H12" s="34"/>
      <c r="I12" s="34" t="s">
        <v>19</v>
      </c>
      <c r="J12" s="34"/>
      <c r="K12" s="35"/>
    </row>
    <row r="13" spans="1:11" x14ac:dyDescent="0.25">
      <c r="F13" s="31" t="s">
        <v>28</v>
      </c>
      <c r="G13" s="32"/>
      <c r="H13" s="32"/>
      <c r="I13" s="32" t="s">
        <v>29</v>
      </c>
      <c r="J13" s="32"/>
      <c r="K13" s="36"/>
    </row>
    <row r="14" spans="1:11" ht="19.5" thickBot="1" x14ac:dyDescent="0.35">
      <c r="A14" s="15" t="s">
        <v>19</v>
      </c>
      <c r="F14" s="21" t="s">
        <v>30</v>
      </c>
      <c r="G14" s="25" t="s">
        <v>31</v>
      </c>
      <c r="H14" s="25"/>
      <c r="I14" s="22" t="s">
        <v>36</v>
      </c>
      <c r="J14" s="25" t="s">
        <v>31</v>
      </c>
      <c r="K14" s="26"/>
    </row>
    <row r="15" spans="1:11" x14ac:dyDescent="0.25">
      <c r="A15" s="20" t="s">
        <v>25</v>
      </c>
      <c r="B15" t="s">
        <v>20</v>
      </c>
      <c r="C15" s="17">
        <f>1/(LOG($D$8/7.17)+LOG($H$8*100))</f>
        <v>0.39471560597091687</v>
      </c>
    </row>
    <row r="20" spans="3:3" x14ac:dyDescent="0.25">
      <c r="C20" s="16"/>
    </row>
  </sheetData>
  <mergeCells count="8">
    <mergeCell ref="G14:H14"/>
    <mergeCell ref="J14:K14"/>
    <mergeCell ref="B1:I6"/>
    <mergeCell ref="F11:K11"/>
    <mergeCell ref="F13:H13"/>
    <mergeCell ref="F12:H12"/>
    <mergeCell ref="I12:K12"/>
    <mergeCell ref="I13:K13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Calcul Protéine</vt:lpstr>
      <vt:lpstr>Calcul Homa Quicky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2021-04-14T07:52:24Z</dcterms:created>
  <dcterms:modified xsi:type="dcterms:W3CDTF">2021-04-27T18:18:07Z</dcterms:modified>
</cp:coreProperties>
</file>